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<sst xmlns="http://schemas.openxmlformats.org/spreadsheetml/2006/main" count="176" uniqueCount="168">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</sst>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">
      <selection activeCell="A1" sqref="A1:IV3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7"/>
      <c r="B2" s="26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303592589853</v>
      </c>
      <c r="C7" s="22">
        <f>C8+C11+C15+C26+C29+C37</f>
        <v>308936932908</v>
      </c>
    </row>
    <row r="8" spans="1:3" ht="12">
      <c r="A8" s="2" t="s">
        <v>3</v>
      </c>
      <c r="B8" s="19">
        <f>B9+B10</f>
        <v>3682734919</v>
      </c>
      <c r="C8" s="19">
        <f>C9+C10</f>
        <v>3853459450</v>
      </c>
    </row>
    <row r="9" spans="1:3" ht="12">
      <c r="A9" s="3" t="s">
        <v>4</v>
      </c>
      <c r="B9" s="20">
        <v>3682734919</v>
      </c>
      <c r="C9" s="20">
        <v>3853459450</v>
      </c>
    </row>
    <row r="10" spans="1:3" ht="12">
      <c r="A10" s="3" t="s">
        <v>5</v>
      </c>
      <c r="B10" s="20"/>
      <c r="C10" s="20"/>
    </row>
    <row r="11" spans="1:3" ht="12">
      <c r="A11" s="2" t="s">
        <v>6</v>
      </c>
      <c r="B11" s="19">
        <f>B12+B13+B14</f>
        <v>0</v>
      </c>
      <c r="C11" s="19">
        <f>C12+C13+C14</f>
        <v>6000000000</v>
      </c>
    </row>
    <row r="12" spans="1:3" ht="12">
      <c r="A12" s="3" t="s">
        <v>47</v>
      </c>
      <c r="B12" s="20">
        <v>0</v>
      </c>
      <c r="C12" s="20">
        <v>0</v>
      </c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6000000000</v>
      </c>
    </row>
    <row r="15" spans="1:3" ht="12">
      <c r="A15" s="4" t="s">
        <v>7</v>
      </c>
      <c r="B15" s="19">
        <f>B16+B19+B20+B21+B22+B23+B24+B25</f>
        <v>230078690902</v>
      </c>
      <c r="C15" s="19">
        <f>C16+C19+C20+C21+C22+C23+C24+C25</f>
        <v>170694598598</v>
      </c>
    </row>
    <row r="16" spans="1:3" ht="12">
      <c r="A16" s="5" t="s">
        <v>8</v>
      </c>
      <c r="B16" s="20">
        <v>160953667145</v>
      </c>
      <c r="C16" s="20">
        <v>116702119963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64056229437</v>
      </c>
      <c r="C19" s="20">
        <v>31417268957</v>
      </c>
    </row>
    <row r="20" spans="1:3" ht="12">
      <c r="A20" s="6" t="s">
        <v>50</v>
      </c>
      <c r="B20" s="20"/>
      <c r="C20" s="20"/>
    </row>
    <row r="21" spans="1:3" ht="12">
      <c r="A21" s="6" t="s">
        <v>51</v>
      </c>
      <c r="B21" s="20"/>
      <c r="C21" s="20"/>
    </row>
    <row r="22" spans="1:3" ht="12">
      <c r="A22" s="6" t="s">
        <v>52</v>
      </c>
      <c r="B22" s="20"/>
      <c r="C22" s="20">
        <v>8000000000</v>
      </c>
    </row>
    <row r="23" spans="1:3" ht="12">
      <c r="A23" s="6" t="s">
        <v>53</v>
      </c>
      <c r="B23" s="20">
        <v>5321653899</v>
      </c>
      <c r="C23" s="20">
        <v>14575209678</v>
      </c>
    </row>
    <row r="24" spans="1:3" ht="12">
      <c r="A24" s="6" t="s">
        <v>54</v>
      </c>
      <c r="B24" s="20">
        <v>-252859579</v>
      </c>
      <c r="C24" s="20"/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69695421815</v>
      </c>
      <c r="C26" s="19">
        <f>C27+C28</f>
        <v>127878259066</v>
      </c>
    </row>
    <row r="27" spans="1:3" ht="12">
      <c r="A27" s="6" t="s">
        <v>56</v>
      </c>
      <c r="B27" s="20">
        <v>69695421815</v>
      </c>
      <c r="C27" s="20">
        <v>127878259066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135742217</v>
      </c>
      <c r="C29" s="19">
        <f>C30+C33+C34+C35+C36</f>
        <v>510615794</v>
      </c>
    </row>
    <row r="30" spans="1:3" s="21" customFormat="1" ht="12">
      <c r="A30" s="5" t="s">
        <v>14</v>
      </c>
      <c r="B30" s="20">
        <v>135742217</v>
      </c>
      <c r="C30" s="20">
        <v>295395883</v>
      </c>
    </row>
    <row r="31" spans="1:3" ht="12">
      <c r="A31" s="6" t="s">
        <v>15</v>
      </c>
      <c r="B31" s="20"/>
      <c r="C31" s="20"/>
    </row>
    <row r="32" spans="1:3" ht="12">
      <c r="A32" s="6" t="s">
        <v>16</v>
      </c>
      <c r="B32" s="20"/>
      <c r="C32" s="20"/>
    </row>
    <row r="33" spans="1:3" ht="12">
      <c r="A33" s="6" t="s">
        <v>17</v>
      </c>
      <c r="B33" s="20"/>
      <c r="C33" s="20">
        <v>215219911</v>
      </c>
    </row>
    <row r="34" spans="1:3" ht="12">
      <c r="A34" s="5" t="s">
        <v>18</v>
      </c>
      <c r="B34" s="20"/>
      <c r="C34" s="20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46033150445</v>
      </c>
      <c r="C40" s="19">
        <f>C41+C51+C61+C64+C67+C73</f>
        <v>139698458933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0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>
        <v>2349399400</v>
      </c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34037616015</v>
      </c>
      <c r="C51" s="19">
        <f>C52+C55+C58</f>
        <v>96142805490</v>
      </c>
    </row>
    <row r="52" spans="1:3" ht="12">
      <c r="A52" s="7" t="s">
        <v>26</v>
      </c>
      <c r="B52" s="19">
        <f>B53+B54</f>
        <v>34037616015</v>
      </c>
      <c r="C52" s="19">
        <f>C53+C54</f>
        <v>75946722935</v>
      </c>
    </row>
    <row r="53" spans="1:3" ht="12.75">
      <c r="A53" s="13" t="s">
        <v>29</v>
      </c>
      <c r="B53" s="20">
        <v>51034519800</v>
      </c>
      <c r="C53" s="20">
        <v>119266904617</v>
      </c>
    </row>
    <row r="54" spans="1:3" ht="12.75">
      <c r="A54" s="13" t="s">
        <v>68</v>
      </c>
      <c r="B54" s="20">
        <v>-16996903785</v>
      </c>
      <c r="C54" s="20">
        <v>-43320181682</v>
      </c>
    </row>
    <row r="55" spans="1:3" ht="12.75">
      <c r="A55" s="14" t="s">
        <v>133</v>
      </c>
      <c r="B55" s="19">
        <f>B56+B57</f>
        <v>0</v>
      </c>
      <c r="C55" s="19">
        <f>C56+C57</f>
        <v>20196082555</v>
      </c>
    </row>
    <row r="56" spans="1:3" ht="12.75">
      <c r="A56" s="13" t="s">
        <v>29</v>
      </c>
      <c r="B56" s="20"/>
      <c r="C56" s="20">
        <v>23652466363</v>
      </c>
    </row>
    <row r="57" spans="1:3" ht="12.75">
      <c r="A57" s="13" t="s">
        <v>69</v>
      </c>
      <c r="B57" s="20"/>
      <c r="C57" s="20">
        <v>-3456383808</v>
      </c>
    </row>
    <row r="58" spans="1:3" ht="12.75">
      <c r="A58" s="14" t="s">
        <v>134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>
        <v>48554000</v>
      </c>
      <c r="C59" s="20">
        <v>48554000</v>
      </c>
    </row>
    <row r="60" spans="1:3" ht="12.75">
      <c r="A60" s="13" t="s">
        <v>70</v>
      </c>
      <c r="B60" s="20">
        <v>-48554000</v>
      </c>
      <c r="C60" s="20">
        <v>-48554000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0">
        <v>0</v>
      </c>
    </row>
    <row r="63" spans="1:3" ht="12.75">
      <c r="A63" s="13" t="s">
        <v>71</v>
      </c>
      <c r="B63" s="20">
        <v>0</v>
      </c>
      <c r="C63" s="20">
        <v>0</v>
      </c>
    </row>
    <row r="64" spans="1:3" ht="12">
      <c r="A64" s="7" t="s">
        <v>73</v>
      </c>
      <c r="B64" s="19">
        <f>B65+B66</f>
        <v>0</v>
      </c>
      <c r="C64" s="19">
        <f>C65+C66</f>
        <v>5332962900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/>
      <c r="C66" s="20">
        <v>5332962900</v>
      </c>
    </row>
    <row r="67" spans="1:3" ht="12">
      <c r="A67" s="7" t="s">
        <v>30</v>
      </c>
      <c r="B67" s="19">
        <f>B68+B69+B70+B71+B72</f>
        <v>9000000000</v>
      </c>
      <c r="C67" s="19">
        <f>C68+C69+C70+C71+C72</f>
        <v>35012979763</v>
      </c>
    </row>
    <row r="68" spans="1:3" ht="12">
      <c r="A68" s="6" t="s">
        <v>25</v>
      </c>
      <c r="B68" s="20"/>
      <c r="C68" s="20">
        <v>19459109465</v>
      </c>
    </row>
    <row r="69" spans="1:3" ht="12">
      <c r="A69" s="6" t="s">
        <v>27</v>
      </c>
      <c r="B69" s="20">
        <v>9000000000</v>
      </c>
      <c r="C69" s="20">
        <v>15680000000</v>
      </c>
    </row>
    <row r="70" spans="1:3" ht="12">
      <c r="A70" s="6" t="s">
        <v>76</v>
      </c>
      <c r="B70" s="20"/>
      <c r="C70" s="20"/>
    </row>
    <row r="71" spans="1:3" ht="12">
      <c r="A71" s="6" t="s">
        <v>28</v>
      </c>
      <c r="B71" s="20"/>
      <c r="C71" s="20">
        <v>-126129702</v>
      </c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2995534430</v>
      </c>
      <c r="C73" s="19">
        <f>C74+C75+C76+C77</f>
        <v>3209710780</v>
      </c>
    </row>
    <row r="74" spans="1:3" ht="12">
      <c r="A74" s="6" t="s">
        <v>78</v>
      </c>
      <c r="B74" s="20">
        <v>2995534430</v>
      </c>
      <c r="C74" s="20">
        <v>3209710780</v>
      </c>
    </row>
    <row r="75" spans="1:3" ht="12">
      <c r="A75" s="6" t="s">
        <v>79</v>
      </c>
      <c r="B75" s="20"/>
      <c r="C75" s="20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349625740298</v>
      </c>
      <c r="C79" s="19">
        <f>C7+C40</f>
        <v>448635391841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236264679379</v>
      </c>
      <c r="C81" s="19">
        <f>C82+C104</f>
        <v>289604284389</v>
      </c>
    </row>
    <row r="82" spans="1:3" ht="12">
      <c r="A82" s="4" t="s">
        <v>34</v>
      </c>
      <c r="B82" s="19">
        <f>B83+B86+B87+B88+B89+B90+B91+B92+B93+B95+B96+B97+B98+B99+B100</f>
        <v>219797046498</v>
      </c>
      <c r="C82" s="19">
        <f>C83+C86+C87+C88+C89+C90+C91+C92+C93+C95+C96+C97+C98+C99+C100</f>
        <v>262170297479</v>
      </c>
    </row>
    <row r="83" spans="1:3" s="21" customFormat="1" ht="12">
      <c r="A83" s="5" t="s">
        <v>88</v>
      </c>
      <c r="B83" s="20">
        <v>35547130777</v>
      </c>
      <c r="C83" s="20">
        <v>35427631172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/>
      <c r="C86" s="20">
        <v>2245780096</v>
      </c>
    </row>
    <row r="87" spans="1:3" ht="12">
      <c r="A87" s="6" t="s">
        <v>85</v>
      </c>
      <c r="B87" s="20">
        <v>18760728182</v>
      </c>
      <c r="C87" s="20">
        <v>10247447955</v>
      </c>
    </row>
    <row r="88" spans="1:3" ht="12">
      <c r="A88" s="6" t="s">
        <v>86</v>
      </c>
      <c r="B88" s="20"/>
      <c r="C88" s="20"/>
    </row>
    <row r="89" spans="1:3" ht="12">
      <c r="A89" s="6" t="s">
        <v>87</v>
      </c>
      <c r="B89" s="20">
        <v>14260523924</v>
      </c>
      <c r="C89" s="20">
        <v>1005691162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0">
        <v>911333637</v>
      </c>
      <c r="C93" s="20">
        <v>4665323488</v>
      </c>
    </row>
    <row r="94" spans="1:3" ht="12">
      <c r="A94" s="15" t="s">
        <v>93</v>
      </c>
      <c r="B94" s="20"/>
      <c r="C94" s="20"/>
    </row>
    <row r="95" spans="1:3" ht="12">
      <c r="A95" s="6" t="s">
        <v>94</v>
      </c>
      <c r="B95" s="20">
        <v>149142066891</v>
      </c>
      <c r="C95" s="20">
        <v>207883303840</v>
      </c>
    </row>
    <row r="96" spans="1:3" ht="12">
      <c r="A96" s="6" t="s">
        <v>95</v>
      </c>
      <c r="B96" s="20"/>
      <c r="C96" s="20"/>
    </row>
    <row r="97" spans="1:3" ht="12">
      <c r="A97" s="6" t="s">
        <v>96</v>
      </c>
      <c r="B97" s="20">
        <v>1175263087</v>
      </c>
      <c r="C97" s="20">
        <v>695119766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16467632881</v>
      </c>
      <c r="C104" s="19">
        <f>SUM(C105:C117)</f>
        <v>27433986910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/>
      <c r="C111" s="20"/>
    </row>
    <row r="112" spans="1:3" ht="12">
      <c r="A112" s="9" t="s">
        <v>107</v>
      </c>
      <c r="B112" s="20">
        <v>16467632881</v>
      </c>
      <c r="C112" s="20">
        <v>27433986910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113361132919</v>
      </c>
      <c r="C118" s="19">
        <f>C119</f>
        <v>161380419852</v>
      </c>
    </row>
    <row r="119" spans="1:3" ht="12">
      <c r="A119" s="7" t="s">
        <v>39</v>
      </c>
      <c r="B119" s="19">
        <f>B120+B123+B124+B125+B126+B127+B128+B129+B130+B131+B132+B135+B136</f>
        <v>113361132919</v>
      </c>
      <c r="C119" s="19">
        <f>C120+C123+C124+C125+C126+C127+C128+C129+C130+C131+C132+C135+C136</f>
        <v>161380419852</v>
      </c>
    </row>
    <row r="120" spans="1:3" ht="12">
      <c r="A120" s="7" t="s">
        <v>40</v>
      </c>
      <c r="B120" s="19">
        <f>B121+B122</f>
        <v>144000000000</v>
      </c>
      <c r="C120" s="19">
        <f>C121+C122</f>
        <v>144000000000</v>
      </c>
    </row>
    <row r="121" spans="1:3" ht="12">
      <c r="A121" s="16" t="s">
        <v>114</v>
      </c>
      <c r="B121" s="20">
        <v>144000000000</v>
      </c>
      <c r="C121" s="20">
        <v>144000000000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0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2022505637</v>
      </c>
      <c r="C129" s="20">
        <v>1394393020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-32661372718</v>
      </c>
      <c r="C132" s="19">
        <f>C133+C134</f>
        <v>15986026832</v>
      </c>
    </row>
    <row r="133" spans="1:3" ht="12">
      <c r="A133" s="16" t="s">
        <v>123</v>
      </c>
      <c r="B133" s="20">
        <v>1757967101</v>
      </c>
      <c r="C133" s="20">
        <v>3619814858</v>
      </c>
    </row>
    <row r="134" spans="1:3" ht="12">
      <c r="A134" s="16" t="s">
        <v>124</v>
      </c>
      <c r="B134" s="20">
        <v>-34419339819</v>
      </c>
      <c r="C134" s="20">
        <v>12366211974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0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0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349625812298</v>
      </c>
      <c r="C140" s="19">
        <f>C81+C118+C137</f>
        <v>450984704241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8" t="s">
        <v>161</v>
      </c>
      <c r="B148" s="28"/>
      <c r="C148" s="28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/>
      <c r="C151" s="20">
        <v>96385850975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0</v>
      </c>
      <c r="C153" s="19">
        <f>C151-C152</f>
        <v>96385850975</v>
      </c>
    </row>
    <row r="154" spans="1:3" ht="12">
      <c r="A154" s="3" t="s">
        <v>141</v>
      </c>
      <c r="B154" s="20"/>
      <c r="C154" s="20">
        <v>86976262280</v>
      </c>
    </row>
    <row r="155" spans="1:3" ht="12">
      <c r="A155" s="2" t="s">
        <v>142</v>
      </c>
      <c r="B155" s="19">
        <f>B153-B154</f>
        <v>0</v>
      </c>
      <c r="C155" s="19">
        <f>C153-C154</f>
        <v>9409588695</v>
      </c>
    </row>
    <row r="156" spans="1:3" ht="12">
      <c r="A156" s="3" t="s">
        <v>143</v>
      </c>
      <c r="B156" s="20">
        <v>58138512</v>
      </c>
      <c r="C156" s="20">
        <v>74240050</v>
      </c>
    </row>
    <row r="157" spans="1:3" ht="12">
      <c r="A157" s="3" t="s">
        <v>144</v>
      </c>
      <c r="B157" s="20">
        <v>6922434185</v>
      </c>
      <c r="C157" s="20">
        <v>4844947583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11624818</v>
      </c>
      <c r="C160" s="20">
        <v>774503820</v>
      </c>
    </row>
    <row r="161" spans="1:3" ht="12">
      <c r="A161" s="3" t="s">
        <v>148</v>
      </c>
      <c r="B161" s="20">
        <v>495578811</v>
      </c>
      <c r="C161" s="20">
        <v>1626587911</v>
      </c>
    </row>
    <row r="162" spans="1:3" ht="12">
      <c r="A162" s="2" t="s">
        <v>149</v>
      </c>
      <c r="B162" s="19">
        <f>B155+B156-B157+B159-B160-B161</f>
        <v>-7371499302</v>
      </c>
      <c r="C162" s="19">
        <f>C155+C156-C157+C159-C160-C161</f>
        <v>2237789431</v>
      </c>
    </row>
    <row r="163" spans="1:3" ht="12">
      <c r="A163" s="3" t="s">
        <v>150</v>
      </c>
      <c r="B163" s="20">
        <v>57207</v>
      </c>
      <c r="C163" s="20">
        <v>24640341</v>
      </c>
    </row>
    <row r="164" spans="1:3" ht="12">
      <c r="A164" s="3" t="s">
        <v>151</v>
      </c>
      <c r="B164" s="20">
        <v>6222778060</v>
      </c>
      <c r="C164" s="20">
        <v>88937496</v>
      </c>
    </row>
    <row r="165" spans="1:3" ht="12">
      <c r="A165" s="2" t="s">
        <v>152</v>
      </c>
      <c r="B165" s="19">
        <f>B163-B164</f>
        <v>-6222720853</v>
      </c>
      <c r="C165" s="19">
        <f>C163-C164</f>
        <v>-64297155</v>
      </c>
    </row>
    <row r="166" spans="1:3" ht="12">
      <c r="A166" s="2" t="s">
        <v>153</v>
      </c>
      <c r="B166" s="19">
        <f>B162+B165</f>
        <v>-13594220155</v>
      </c>
      <c r="C166" s="19">
        <f>C162+C165</f>
        <v>2173492276</v>
      </c>
    </row>
    <row r="167" spans="1:3" ht="12">
      <c r="A167" s="3" t="s">
        <v>154</v>
      </c>
      <c r="B167" s="20"/>
      <c r="C167" s="20">
        <v>419451651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-13594220155</v>
      </c>
      <c r="C169" s="19">
        <f>C166-C167-C168</f>
        <v>1754040625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2018-06-14T03:49:32Z</dcterms:created>
  <dcterms:modified xsi:type="dcterms:W3CDTF">2018-06-14T04:05:29Z</dcterms:modified>
  <cp:category/>
  <cp:version/>
  <cp:contentType/>
  <cp:contentStatus/>
</cp:coreProperties>
</file>